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7580" windowHeight="1189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<sst xmlns="http://schemas.openxmlformats.org/spreadsheetml/2006/main" count="41" uniqueCount="17">
  <si>
    <t>Z=L* 2*( PI) F</t>
  </si>
  <si>
    <t>L= Z / 2*( PI) F</t>
  </si>
  <si>
    <t>L µH</t>
  </si>
  <si>
    <t>Zc</t>
  </si>
  <si>
    <t>Data sheet</t>
  </si>
  <si>
    <t>Z choc =10x Zc</t>
  </si>
  <si>
    <t>Nb tubes</t>
  </si>
  <si>
    <t>Fu</t>
  </si>
  <si>
    <t>Z Ohm</t>
  </si>
  <si>
    <t>F MHz</t>
  </si>
  <si>
    <t>Z choc / Z@Fu</t>
  </si>
  <si>
    <t>download file</t>
  </si>
  <si>
    <t>+ tolerance 25%</t>
  </si>
  <si>
    <t>#1 - Nb sur la bse de Z à 25 MHz</t>
  </si>
  <si>
    <t>#2 - Nb sur la base de reponse en frequence</t>
  </si>
  <si>
    <t>#3 = #2 + tolérance</t>
  </si>
  <si>
    <t>Longueur mm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</si>
</sst>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0" xfId="0" applyFont="1" applyFill="1" applyBorder="1" applyAlignment="1" quotePrefix="1">
      <alignment horizontal="center"/>
    </xf>
    <xf numFmtId="0" fontId="1" fillId="0" borderId="5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2"/>
  <sheetViews>
    <sheetView tabSelected="1" workbookViewId="0" topLeftCell="A5">
      <selection activeCell="A29" sqref="A29"/>
    </sheetView>
  </sheetViews>
  <sheetFormatPr defaultColWidth="11.421875" defaultRowHeight="12.75"/>
  <cols>
    <col min="1" max="1" width="2.28125" style="1" customWidth="1"/>
    <col min="2" max="2" width="18.28125" style="1" customWidth="1"/>
    <col min="3" max="3" width="16.28125" style="1" customWidth="1"/>
    <col min="4" max="12" width="7.8515625" style="1" customWidth="1"/>
    <col min="13" max="13" width="1.28515625" style="1" customWidth="1"/>
    <col min="14" max="14" width="1.7109375" style="1" customWidth="1"/>
    <col min="15" max="16384" width="11.421875" style="1" customWidth="1"/>
  </cols>
  <sheetData>
    <row r="1" ht="13.5" thickBot="1"/>
    <row r="2" spans="1:13" ht="12.75">
      <c r="A2" s="8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2.75">
      <c r="A3" s="8"/>
      <c r="B3" s="7" t="s">
        <v>0</v>
      </c>
      <c r="C3" s="7" t="s">
        <v>1</v>
      </c>
      <c r="D3" s="7"/>
      <c r="E3" s="7"/>
      <c r="F3" s="7" t="s">
        <v>13</v>
      </c>
      <c r="G3" s="7"/>
      <c r="I3" s="7"/>
      <c r="J3" s="7"/>
      <c r="K3" s="16" t="s">
        <v>11</v>
      </c>
      <c r="L3" s="16"/>
      <c r="M3" s="8"/>
    </row>
    <row r="4" spans="1:13" ht="13.5" thickBot="1">
      <c r="A4" s="8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1:13" ht="13.5" thickBot="1">
      <c r="A5" s="8"/>
      <c r="B5" s="7"/>
      <c r="C5" s="15" t="s">
        <v>4</v>
      </c>
      <c r="D5" s="17" t="s">
        <v>7</v>
      </c>
      <c r="E5" s="18"/>
      <c r="F5" s="18"/>
      <c r="G5" s="18"/>
      <c r="H5" s="18"/>
      <c r="I5" s="18"/>
      <c r="J5" s="18"/>
      <c r="K5" s="18"/>
      <c r="L5" s="18"/>
      <c r="M5" s="8"/>
    </row>
    <row r="6" spans="1:13" ht="12.75">
      <c r="A6" s="8"/>
      <c r="B6" s="7" t="s">
        <v>9</v>
      </c>
      <c r="C6" s="14">
        <v>25</v>
      </c>
      <c r="D6" s="4">
        <v>1.8</v>
      </c>
      <c r="E6" s="4">
        <v>3.5</v>
      </c>
      <c r="F6" s="4">
        <v>7</v>
      </c>
      <c r="G6" s="4">
        <v>10.05</v>
      </c>
      <c r="H6" s="4">
        <v>14</v>
      </c>
      <c r="I6" s="4">
        <v>18.1</v>
      </c>
      <c r="J6" s="4">
        <v>21</v>
      </c>
      <c r="K6" s="4">
        <v>24.9</v>
      </c>
      <c r="L6" s="4">
        <v>28</v>
      </c>
      <c r="M6" s="8"/>
    </row>
    <row r="7" spans="1:13" ht="12.75">
      <c r="A7" s="8"/>
      <c r="B7" s="7" t="s">
        <v>8</v>
      </c>
      <c r="C7" s="2">
        <v>202</v>
      </c>
      <c r="D7" s="9">
        <f>$C$8*2*PI()*D6</f>
        <v>14.544</v>
      </c>
      <c r="E7" s="9">
        <f>$C$8*2*PI()*E6</f>
        <v>28.28</v>
      </c>
      <c r="F7" s="9">
        <f aca="true" t="shared" si="0" ref="F7:L7">$C$8*2*PI()*F6</f>
        <v>56.56</v>
      </c>
      <c r="G7" s="9">
        <f t="shared" si="0"/>
        <v>81.20400000000001</v>
      </c>
      <c r="H7" s="9">
        <f t="shared" si="0"/>
        <v>113.12</v>
      </c>
      <c r="I7" s="9">
        <f t="shared" si="0"/>
        <v>146.24800000000002</v>
      </c>
      <c r="J7" s="9">
        <f t="shared" si="0"/>
        <v>169.68</v>
      </c>
      <c r="K7" s="9">
        <f t="shared" si="0"/>
        <v>201.19199999999998</v>
      </c>
      <c r="L7" s="9">
        <f t="shared" si="0"/>
        <v>226.24</v>
      </c>
      <c r="M7" s="8"/>
    </row>
    <row r="8" spans="1:13" ht="12.75">
      <c r="A8" s="8"/>
      <c r="B8" s="7" t="s">
        <v>2</v>
      </c>
      <c r="C8" s="3">
        <f>C7/(2*PI()*C6)</f>
        <v>1.2859719401825143</v>
      </c>
      <c r="D8" s="7"/>
      <c r="E8" s="7"/>
      <c r="F8" s="7"/>
      <c r="G8" s="7"/>
      <c r="H8" s="7"/>
      <c r="I8" s="7"/>
      <c r="J8" s="7"/>
      <c r="K8" s="7"/>
      <c r="L8" s="7"/>
      <c r="M8" s="8"/>
    </row>
    <row r="9" spans="1:13" ht="12.75">
      <c r="A9" s="8"/>
      <c r="B9" s="7" t="s">
        <v>3</v>
      </c>
      <c r="C9" s="7">
        <v>50</v>
      </c>
      <c r="D9" s="7"/>
      <c r="E9" s="7"/>
      <c r="F9" s="7"/>
      <c r="G9" s="7"/>
      <c r="H9" s="7"/>
      <c r="I9" s="7"/>
      <c r="J9" s="7"/>
      <c r="K9" s="7"/>
      <c r="L9" s="7"/>
      <c r="M9" s="8"/>
    </row>
    <row r="10" spans="1:13" ht="12.75">
      <c r="A10" s="8"/>
      <c r="B10" s="7" t="s">
        <v>5</v>
      </c>
      <c r="C10" s="7">
        <f>C9*10</f>
        <v>500</v>
      </c>
      <c r="D10" s="7"/>
      <c r="E10" s="7"/>
      <c r="F10" s="7"/>
      <c r="G10" s="7"/>
      <c r="H10" s="7"/>
      <c r="I10" s="7"/>
      <c r="J10" s="7"/>
      <c r="K10" s="7"/>
      <c r="L10" s="7"/>
      <c r="M10" s="8"/>
    </row>
    <row r="11" spans="1:13" ht="12.75">
      <c r="A11" s="8"/>
      <c r="B11" s="10"/>
      <c r="C11" s="7" t="s">
        <v>10</v>
      </c>
      <c r="D11" s="9">
        <f aca="true" t="shared" si="1" ref="D11:L11">$C10/D7</f>
        <v>34.378437843784376</v>
      </c>
      <c r="E11" s="9">
        <f t="shared" si="1"/>
        <v>17.68033946251768</v>
      </c>
      <c r="F11" s="9">
        <f t="shared" si="1"/>
        <v>8.84016973125884</v>
      </c>
      <c r="G11" s="9">
        <f t="shared" si="1"/>
        <v>6.157332151125559</v>
      </c>
      <c r="H11" s="9">
        <f t="shared" si="1"/>
        <v>4.42008486562942</v>
      </c>
      <c r="I11" s="9">
        <f t="shared" si="1"/>
        <v>3.4188501723100484</v>
      </c>
      <c r="J11" s="9">
        <f t="shared" si="1"/>
        <v>2.9467232437529467</v>
      </c>
      <c r="K11" s="9">
        <f t="shared" si="1"/>
        <v>2.4851882778639314</v>
      </c>
      <c r="L11" s="9">
        <f t="shared" si="1"/>
        <v>2.21004243281471</v>
      </c>
      <c r="M11" s="8"/>
    </row>
    <row r="12" spans="1:13" ht="12.75">
      <c r="A12" s="8"/>
      <c r="B12" s="7" t="s">
        <v>6</v>
      </c>
      <c r="C12" s="7"/>
      <c r="D12" s="11">
        <f>TRUNC(D11)+1</f>
        <v>35</v>
      </c>
      <c r="E12" s="11">
        <f aca="true" t="shared" si="2" ref="E12:L12">TRUNC(E11)+1</f>
        <v>18</v>
      </c>
      <c r="F12" s="11">
        <f t="shared" si="2"/>
        <v>9</v>
      </c>
      <c r="G12" s="11">
        <f t="shared" si="2"/>
        <v>7</v>
      </c>
      <c r="H12" s="11">
        <f t="shared" si="2"/>
        <v>5</v>
      </c>
      <c r="I12" s="11">
        <f t="shared" si="2"/>
        <v>4</v>
      </c>
      <c r="J12" s="11">
        <f t="shared" si="2"/>
        <v>3</v>
      </c>
      <c r="K12" s="11">
        <f t="shared" si="2"/>
        <v>3</v>
      </c>
      <c r="L12" s="11">
        <f t="shared" si="2"/>
        <v>3</v>
      </c>
      <c r="M12" s="8"/>
    </row>
    <row r="13" spans="1:13" ht="13.5" thickBot="1">
      <c r="A13" s="8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3"/>
    </row>
    <row r="15" ht="13.5" thickBot="1"/>
    <row r="16" spans="1:13" ht="12.75">
      <c r="A16" s="8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</row>
    <row r="17" spans="1:13" ht="12.75">
      <c r="A17" s="8"/>
      <c r="B17" s="7" t="s">
        <v>0</v>
      </c>
      <c r="C17" s="7" t="s">
        <v>1</v>
      </c>
      <c r="D17" s="7"/>
      <c r="F17" s="7"/>
      <c r="G17" s="7" t="s">
        <v>14</v>
      </c>
      <c r="I17" s="7"/>
      <c r="J17" s="7"/>
      <c r="K17" s="16" t="s">
        <v>11</v>
      </c>
      <c r="L17" s="16"/>
      <c r="M17" s="8"/>
    </row>
    <row r="18" spans="1:13" ht="13.5" thickBot="1">
      <c r="A18" s="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8"/>
    </row>
    <row r="19" spans="1:13" ht="13.5" thickBot="1">
      <c r="A19" s="8"/>
      <c r="B19" s="7"/>
      <c r="C19" s="15" t="s">
        <v>4</v>
      </c>
      <c r="D19" s="17" t="s">
        <v>7</v>
      </c>
      <c r="E19" s="18"/>
      <c r="F19" s="18"/>
      <c r="G19" s="18"/>
      <c r="H19" s="18"/>
      <c r="I19" s="18"/>
      <c r="J19" s="18"/>
      <c r="K19" s="18"/>
      <c r="L19" s="18"/>
      <c r="M19" s="8"/>
    </row>
    <row r="20" spans="1:13" ht="12.75">
      <c r="A20" s="8"/>
      <c r="B20" s="7" t="s">
        <v>9</v>
      </c>
      <c r="C20" s="14">
        <v>25</v>
      </c>
      <c r="D20" s="4">
        <v>1.8</v>
      </c>
      <c r="E20" s="4">
        <v>3.5</v>
      </c>
      <c r="F20" s="4">
        <v>7</v>
      </c>
      <c r="G20" s="4">
        <v>10.05</v>
      </c>
      <c r="H20" s="4">
        <v>14</v>
      </c>
      <c r="I20" s="4">
        <v>18.1</v>
      </c>
      <c r="J20" s="4">
        <v>21</v>
      </c>
      <c r="K20" s="4">
        <v>24.9</v>
      </c>
      <c r="L20" s="4">
        <v>28</v>
      </c>
      <c r="M20" s="8"/>
    </row>
    <row r="21" spans="1:13" ht="12.75">
      <c r="A21" s="8"/>
      <c r="B21" s="7" t="s">
        <v>8</v>
      </c>
      <c r="C21" s="2">
        <v>202</v>
      </c>
      <c r="D21" s="9">
        <v>45</v>
      </c>
      <c r="E21" s="9">
        <v>75</v>
      </c>
      <c r="F21" s="9">
        <v>130</v>
      </c>
      <c r="G21" s="9">
        <v>150</v>
      </c>
      <c r="H21" s="9">
        <v>175</v>
      </c>
      <c r="I21" s="9">
        <v>190</v>
      </c>
      <c r="J21" s="9">
        <v>200</v>
      </c>
      <c r="K21" s="9">
        <v>210</v>
      </c>
      <c r="L21" s="9">
        <v>220</v>
      </c>
      <c r="M21" s="8"/>
    </row>
    <row r="22" spans="1:13" ht="12.75">
      <c r="A22" s="8"/>
      <c r="B22" s="7" t="s">
        <v>2</v>
      </c>
      <c r="C22" s="3">
        <f>C21/(2*PI()*C20)</f>
        <v>1.2859719401825143</v>
      </c>
      <c r="D22" s="7"/>
      <c r="E22" s="7"/>
      <c r="F22" s="7"/>
      <c r="G22" s="7"/>
      <c r="H22" s="7"/>
      <c r="I22" s="7"/>
      <c r="J22" s="7"/>
      <c r="K22" s="7"/>
      <c r="L22" s="7"/>
      <c r="M22" s="8"/>
    </row>
    <row r="23" spans="1:13" ht="12.75">
      <c r="A23" s="8"/>
      <c r="B23" s="7" t="s">
        <v>3</v>
      </c>
      <c r="C23" s="7">
        <v>50</v>
      </c>
      <c r="D23" s="7"/>
      <c r="E23" s="7"/>
      <c r="F23" s="7"/>
      <c r="G23" s="7"/>
      <c r="H23" s="7"/>
      <c r="I23" s="7"/>
      <c r="J23" s="7"/>
      <c r="K23" s="7"/>
      <c r="L23" s="7"/>
      <c r="M23" s="8"/>
    </row>
    <row r="24" spans="1:13" ht="12.75">
      <c r="A24" s="8"/>
      <c r="B24" s="7" t="s">
        <v>5</v>
      </c>
      <c r="C24" s="7">
        <f>C23*10</f>
        <v>500</v>
      </c>
      <c r="D24" s="7"/>
      <c r="E24" s="7"/>
      <c r="F24" s="7"/>
      <c r="G24" s="7"/>
      <c r="H24" s="7"/>
      <c r="I24" s="7"/>
      <c r="J24" s="7"/>
      <c r="K24" s="7"/>
      <c r="L24" s="7"/>
      <c r="M24" s="8"/>
    </row>
    <row r="25" spans="1:13" ht="12.75">
      <c r="A25" s="8"/>
      <c r="B25" s="10"/>
      <c r="C25" s="7" t="s">
        <v>10</v>
      </c>
      <c r="D25" s="9">
        <f aca="true" t="shared" si="3" ref="D25:L25">$C24/D21</f>
        <v>11.11111111111111</v>
      </c>
      <c r="E25" s="9">
        <f t="shared" si="3"/>
        <v>6.666666666666667</v>
      </c>
      <c r="F25" s="9">
        <f t="shared" si="3"/>
        <v>3.8461538461538463</v>
      </c>
      <c r="G25" s="9">
        <f t="shared" si="3"/>
        <v>3.3333333333333335</v>
      </c>
      <c r="H25" s="9">
        <f t="shared" si="3"/>
        <v>2.857142857142857</v>
      </c>
      <c r="I25" s="9">
        <f t="shared" si="3"/>
        <v>2.6315789473684212</v>
      </c>
      <c r="J25" s="9">
        <f t="shared" si="3"/>
        <v>2.5</v>
      </c>
      <c r="K25" s="9">
        <f t="shared" si="3"/>
        <v>2.380952380952381</v>
      </c>
      <c r="L25" s="9">
        <f t="shared" si="3"/>
        <v>2.272727272727273</v>
      </c>
      <c r="M25" s="8"/>
    </row>
    <row r="26" spans="1:13" ht="12.75">
      <c r="A26" s="8"/>
      <c r="B26" s="7" t="s">
        <v>6</v>
      </c>
      <c r="C26" s="7"/>
      <c r="D26" s="11">
        <f aca="true" t="shared" si="4" ref="D26:L26">TRUNC(D25)+1</f>
        <v>12</v>
      </c>
      <c r="E26" s="11">
        <f t="shared" si="4"/>
        <v>7</v>
      </c>
      <c r="F26" s="11">
        <f t="shared" si="4"/>
        <v>4</v>
      </c>
      <c r="G26" s="11">
        <f t="shared" si="4"/>
        <v>4</v>
      </c>
      <c r="H26" s="11">
        <f t="shared" si="4"/>
        <v>3</v>
      </c>
      <c r="I26" s="11">
        <f t="shared" si="4"/>
        <v>3</v>
      </c>
      <c r="J26" s="11">
        <f t="shared" si="4"/>
        <v>3</v>
      </c>
      <c r="K26" s="11">
        <f t="shared" si="4"/>
        <v>3</v>
      </c>
      <c r="L26" s="11">
        <f t="shared" si="4"/>
        <v>3</v>
      </c>
      <c r="M26" s="8"/>
    </row>
    <row r="27" spans="1:13" ht="13.5" thickBot="1">
      <c r="A27" s="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3"/>
    </row>
    <row r="30" spans="1:13" ht="13.5" thickBot="1">
      <c r="A30" s="10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12.75">
      <c r="A31" s="8"/>
      <c r="B31" s="7" t="s">
        <v>0</v>
      </c>
      <c r="C31" s="7" t="s">
        <v>1</v>
      </c>
      <c r="D31" s="7"/>
      <c r="E31" s="7"/>
      <c r="F31" s="7"/>
      <c r="G31" s="7" t="s">
        <v>15</v>
      </c>
      <c r="I31" s="7"/>
      <c r="J31" s="7"/>
      <c r="K31" s="16" t="s">
        <v>11</v>
      </c>
      <c r="L31" s="16"/>
      <c r="M31" s="8"/>
    </row>
    <row r="32" spans="1:13" ht="13.5" thickBot="1">
      <c r="A32" s="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</row>
    <row r="33" spans="1:13" ht="13.5" thickBot="1">
      <c r="A33" s="8"/>
      <c r="B33" s="7"/>
      <c r="C33" s="15" t="s">
        <v>4</v>
      </c>
      <c r="D33" s="17" t="s">
        <v>7</v>
      </c>
      <c r="E33" s="18"/>
      <c r="F33" s="18"/>
      <c r="G33" s="18"/>
      <c r="H33" s="18"/>
      <c r="I33" s="18"/>
      <c r="J33" s="18"/>
      <c r="K33" s="18"/>
      <c r="L33" s="18"/>
      <c r="M33" s="8"/>
    </row>
    <row r="34" spans="1:13" ht="12.75">
      <c r="A34" s="8"/>
      <c r="B34" s="7" t="s">
        <v>9</v>
      </c>
      <c r="C34" s="14">
        <v>25</v>
      </c>
      <c r="D34" s="4">
        <v>1.8</v>
      </c>
      <c r="E34" s="4">
        <v>3.5</v>
      </c>
      <c r="F34" s="4">
        <v>7</v>
      </c>
      <c r="G34" s="4">
        <v>10.05</v>
      </c>
      <c r="H34" s="4">
        <v>14</v>
      </c>
      <c r="I34" s="4">
        <v>18.1</v>
      </c>
      <c r="J34" s="4">
        <v>21</v>
      </c>
      <c r="K34" s="4">
        <v>24.9</v>
      </c>
      <c r="L34" s="4">
        <v>28</v>
      </c>
      <c r="M34" s="8"/>
    </row>
    <row r="35" spans="1:13" ht="12.75">
      <c r="A35" s="8"/>
      <c r="B35" s="7" t="s">
        <v>8</v>
      </c>
      <c r="C35" s="2">
        <v>202</v>
      </c>
      <c r="D35" s="9">
        <v>45</v>
      </c>
      <c r="E35" s="9">
        <v>75</v>
      </c>
      <c r="F35" s="9">
        <v>130</v>
      </c>
      <c r="G35" s="9">
        <v>150</v>
      </c>
      <c r="H35" s="9">
        <v>175</v>
      </c>
      <c r="I35" s="9">
        <v>190</v>
      </c>
      <c r="J35" s="9">
        <v>200</v>
      </c>
      <c r="K35" s="9">
        <v>210</v>
      </c>
      <c r="L35" s="9">
        <v>220</v>
      </c>
      <c r="M35" s="8"/>
    </row>
    <row r="36" spans="1:13" ht="12.75">
      <c r="A36" s="8"/>
      <c r="B36" s="7" t="s">
        <v>2</v>
      </c>
      <c r="C36" s="3">
        <f>C35/(2*PI()*C34)</f>
        <v>1.2859719401825143</v>
      </c>
      <c r="D36" s="7"/>
      <c r="E36" s="7"/>
      <c r="F36" s="7"/>
      <c r="G36" s="7"/>
      <c r="H36" s="7"/>
      <c r="I36" s="7"/>
      <c r="J36" s="7"/>
      <c r="K36" s="7"/>
      <c r="L36" s="7"/>
      <c r="M36" s="8"/>
    </row>
    <row r="37" spans="1:13" ht="12.75">
      <c r="A37" s="8"/>
      <c r="B37" s="7" t="s">
        <v>3</v>
      </c>
      <c r="C37" s="7">
        <v>50</v>
      </c>
      <c r="D37" s="7"/>
      <c r="E37" s="7"/>
      <c r="F37" s="7"/>
      <c r="G37" s="7"/>
      <c r="H37" s="7"/>
      <c r="I37" s="7"/>
      <c r="J37" s="7"/>
      <c r="K37" s="7"/>
      <c r="L37" s="7"/>
      <c r="M37" s="8"/>
    </row>
    <row r="38" spans="1:13" ht="12.75">
      <c r="A38" s="8"/>
      <c r="B38" s="7" t="s">
        <v>5</v>
      </c>
      <c r="C38" s="7">
        <f>C37*10</f>
        <v>500</v>
      </c>
      <c r="D38" s="7"/>
      <c r="E38" s="7"/>
      <c r="F38" s="7"/>
      <c r="G38" s="7"/>
      <c r="H38" s="7"/>
      <c r="I38" s="7"/>
      <c r="J38" s="7"/>
      <c r="K38" s="7"/>
      <c r="L38" s="7"/>
      <c r="M38" s="8"/>
    </row>
    <row r="39" spans="1:13" ht="12.75">
      <c r="A39" s="8"/>
      <c r="B39" s="10"/>
      <c r="C39" s="7" t="s">
        <v>10</v>
      </c>
      <c r="D39" s="9">
        <f aca="true" t="shared" si="5" ref="D39:L39">$C38/D35</f>
        <v>11.11111111111111</v>
      </c>
      <c r="E39" s="9">
        <f t="shared" si="5"/>
        <v>6.666666666666667</v>
      </c>
      <c r="F39" s="9">
        <f t="shared" si="5"/>
        <v>3.8461538461538463</v>
      </c>
      <c r="G39" s="9">
        <f t="shared" si="5"/>
        <v>3.3333333333333335</v>
      </c>
      <c r="H39" s="9">
        <f t="shared" si="5"/>
        <v>2.857142857142857</v>
      </c>
      <c r="I39" s="9">
        <f t="shared" si="5"/>
        <v>2.6315789473684212</v>
      </c>
      <c r="J39" s="9">
        <f t="shared" si="5"/>
        <v>2.5</v>
      </c>
      <c r="K39" s="9">
        <f t="shared" si="5"/>
        <v>2.380952380952381</v>
      </c>
      <c r="L39" s="9">
        <f t="shared" si="5"/>
        <v>2.272727272727273</v>
      </c>
      <c r="M39" s="8"/>
    </row>
    <row r="40" spans="1:13" ht="12.75">
      <c r="A40" s="8"/>
      <c r="B40" s="19" t="s">
        <v>12</v>
      </c>
      <c r="C40" s="7">
        <v>1.25</v>
      </c>
      <c r="D40" s="9">
        <f>D39*1.25</f>
        <v>13.88888888888889</v>
      </c>
      <c r="E40" s="9">
        <f aca="true" t="shared" si="6" ref="E40:L40">E39*1.25</f>
        <v>8.333333333333334</v>
      </c>
      <c r="F40" s="9">
        <f t="shared" si="6"/>
        <v>4.8076923076923075</v>
      </c>
      <c r="G40" s="9">
        <f t="shared" si="6"/>
        <v>4.166666666666667</v>
      </c>
      <c r="H40" s="9">
        <f t="shared" si="6"/>
        <v>3.5714285714285716</v>
      </c>
      <c r="I40" s="9">
        <f t="shared" si="6"/>
        <v>3.2894736842105265</v>
      </c>
      <c r="J40" s="9">
        <f t="shared" si="6"/>
        <v>3.125</v>
      </c>
      <c r="K40" s="9">
        <f t="shared" si="6"/>
        <v>2.9761904761904763</v>
      </c>
      <c r="L40" s="9">
        <f t="shared" si="6"/>
        <v>2.8409090909090913</v>
      </c>
      <c r="M40" s="8"/>
    </row>
    <row r="41" spans="1:13" ht="12.75">
      <c r="A41" s="8"/>
      <c r="B41" s="7" t="s">
        <v>6</v>
      </c>
      <c r="C41" s="7"/>
      <c r="D41" s="11">
        <f>TRUNC(D40)+1</f>
        <v>14</v>
      </c>
      <c r="E41" s="11">
        <f aca="true" t="shared" si="7" ref="E41:L41">TRUNC(E40)+1</f>
        <v>9</v>
      </c>
      <c r="F41" s="11">
        <f t="shared" si="7"/>
        <v>5</v>
      </c>
      <c r="G41" s="11">
        <f t="shared" si="7"/>
        <v>5</v>
      </c>
      <c r="H41" s="11">
        <f t="shared" si="7"/>
        <v>4</v>
      </c>
      <c r="I41" s="11">
        <f t="shared" si="7"/>
        <v>4</v>
      </c>
      <c r="J41" s="11">
        <f t="shared" si="7"/>
        <v>4</v>
      </c>
      <c r="K41" s="11">
        <f t="shared" si="7"/>
        <v>3</v>
      </c>
      <c r="L41" s="11">
        <f t="shared" si="7"/>
        <v>3</v>
      </c>
      <c r="M41" s="8"/>
    </row>
    <row r="42" spans="1:13" ht="13.5" thickBot="1">
      <c r="A42" s="8"/>
      <c r="B42" s="20" t="s">
        <v>16</v>
      </c>
      <c r="C42" s="22">
        <v>50.8</v>
      </c>
      <c r="D42" s="21">
        <f>D41*50.8</f>
        <v>711.1999999999999</v>
      </c>
      <c r="E42" s="21">
        <f aca="true" t="shared" si="8" ref="E42:L42">E41*50.8</f>
        <v>457.2</v>
      </c>
      <c r="F42" s="21">
        <f t="shared" si="8"/>
        <v>254</v>
      </c>
      <c r="G42" s="21">
        <f t="shared" si="8"/>
        <v>254</v>
      </c>
      <c r="H42" s="21">
        <f t="shared" si="8"/>
        <v>203.2</v>
      </c>
      <c r="I42" s="21">
        <f t="shared" si="8"/>
        <v>203.2</v>
      </c>
      <c r="J42" s="21">
        <f t="shared" si="8"/>
        <v>203.2</v>
      </c>
      <c r="K42" s="21">
        <f t="shared" si="8"/>
        <v>152.39999999999998</v>
      </c>
      <c r="L42" s="21">
        <f t="shared" si="8"/>
        <v>152.39999999999998</v>
      </c>
      <c r="M42" s="13"/>
    </row>
  </sheetData>
  <mergeCells count="6">
    <mergeCell ref="K31:L31"/>
    <mergeCell ref="D33:L33"/>
    <mergeCell ref="D5:L5"/>
    <mergeCell ref="K3:L3"/>
    <mergeCell ref="K17:L17"/>
    <mergeCell ref="D19:L19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Le Fouler</dc:creator>
  <cp:keywords/>
  <dc:description/>
  <cp:lastModifiedBy>Jeff Le Fouler</cp:lastModifiedBy>
  <dcterms:created xsi:type="dcterms:W3CDTF">2009-07-07T16:36:16Z</dcterms:created>
  <dcterms:modified xsi:type="dcterms:W3CDTF">2009-07-07T19:40:28Z</dcterms:modified>
  <cp:category/>
  <cp:version/>
  <cp:contentType/>
  <cp:contentStatus/>
</cp:coreProperties>
</file>